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20" yWindow="2232" windowWidth="19836" windowHeight="8148"/>
  </bookViews>
  <sheets>
    <sheet name="Sheet1" sheetId="1" r:id="rId1"/>
  </sheets>
  <definedNames>
    <definedName name="_xlnm.Print_Titles" localSheetId="0">Sheet1!$4:$4</definedName>
    <definedName name="_xlnm.Print_Area" localSheetId="0">Sheet1!$A$1:$G$86</definedName>
  </definedNames>
  <calcPr calcId="144525"/>
</workbook>
</file>

<file path=xl/calcChain.xml><?xml version="1.0" encoding="utf-8"?>
<calcChain xmlns="http://schemas.openxmlformats.org/spreadsheetml/2006/main">
  <c r="F81" i="1" l="1"/>
  <c r="D81" i="1"/>
  <c r="C81" i="1"/>
  <c r="F79" i="1"/>
  <c r="D79" i="1"/>
  <c r="C79" i="1"/>
  <c r="F75" i="1"/>
  <c r="D75" i="1"/>
  <c r="C75" i="1"/>
  <c r="F70" i="1"/>
  <c r="D70" i="1"/>
  <c r="C70" i="1"/>
  <c r="F64" i="1"/>
  <c r="D64" i="1"/>
  <c r="C64" i="1"/>
  <c r="D56" i="1"/>
  <c r="F56" i="1"/>
  <c r="C56" i="1"/>
  <c r="F52" i="1"/>
  <c r="D52" i="1"/>
  <c r="C52" i="1"/>
  <c r="F44" i="1"/>
  <c r="D44" i="1"/>
  <c r="C44" i="1"/>
  <c r="F40" i="1"/>
  <c r="D40" i="1"/>
  <c r="C40" i="1"/>
  <c r="F35" i="1"/>
  <c r="D35" i="1"/>
  <c r="C35" i="1"/>
  <c r="F23" i="1"/>
  <c r="D23" i="1"/>
  <c r="C23" i="1"/>
  <c r="F17" i="1"/>
  <c r="D17" i="1"/>
  <c r="C17" i="1"/>
  <c r="F14" i="1"/>
  <c r="D14" i="1"/>
  <c r="C14" i="1"/>
  <c r="F5" i="1"/>
  <c r="G5" i="1" s="1"/>
  <c r="D5" i="1"/>
  <c r="C5" i="1"/>
  <c r="C85" i="1" l="1"/>
  <c r="G65" i="1" l="1"/>
  <c r="D85" i="1" l="1"/>
  <c r="F85" i="1"/>
  <c r="E19" i="1"/>
  <c r="E20" i="1"/>
  <c r="E21" i="1"/>
  <c r="E22" i="1"/>
  <c r="E23" i="1"/>
  <c r="E24" i="1"/>
  <c r="E25" i="1"/>
  <c r="E26" i="1"/>
  <c r="E27" i="1"/>
  <c r="E28" i="1"/>
  <c r="E18" i="1"/>
  <c r="E83" i="1"/>
  <c r="E84" i="1"/>
  <c r="E82" i="1"/>
  <c r="G82" i="1"/>
  <c r="G83" i="1"/>
  <c r="G84" i="1"/>
  <c r="E75" i="1"/>
  <c r="G62" i="1"/>
  <c r="E39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3" i="1"/>
  <c r="G64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13" i="1"/>
  <c r="G14" i="1"/>
  <c r="G15" i="1"/>
  <c r="G16" i="1"/>
  <c r="G12" i="1"/>
  <c r="H79" i="1" l="1"/>
  <c r="H44" i="1"/>
  <c r="H5" i="1"/>
  <c r="H75" i="1"/>
  <c r="H40" i="1"/>
  <c r="H81" i="1"/>
  <c r="H14" i="1"/>
  <c r="H70" i="1"/>
  <c r="H17" i="1"/>
  <c r="H52" i="1"/>
  <c r="H23" i="1"/>
  <c r="H35" i="1"/>
  <c r="H56" i="1"/>
  <c r="H64" i="1"/>
  <c r="G85" i="1"/>
  <c r="E85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6" i="1"/>
  <c r="E77" i="1"/>
  <c r="E78" i="1"/>
  <c r="E79" i="1"/>
  <c r="E80" i="1"/>
  <c r="E81" i="1"/>
  <c r="G6" i="1"/>
  <c r="G7" i="1"/>
  <c r="G8" i="1"/>
  <c r="G9" i="1"/>
  <c r="G10" i="1"/>
  <c r="G11" i="1"/>
  <c r="E42" i="1"/>
  <c r="E6" i="1"/>
  <c r="E7" i="1"/>
  <c r="E8" i="1"/>
  <c r="E9" i="1"/>
  <c r="E10" i="1"/>
  <c r="E11" i="1"/>
  <c r="E12" i="1"/>
  <c r="E13" i="1"/>
  <c r="E14" i="1"/>
  <c r="E15" i="1"/>
  <c r="E16" i="1"/>
  <c r="E17" i="1"/>
  <c r="E29" i="1"/>
  <c r="E30" i="1"/>
  <c r="E31" i="1"/>
  <c r="E32" i="1"/>
  <c r="E33" i="1"/>
  <c r="E34" i="1"/>
  <c r="E35" i="1"/>
  <c r="E36" i="1"/>
  <c r="E37" i="1"/>
  <c r="E38" i="1"/>
  <c r="E40" i="1"/>
  <c r="E41" i="1"/>
  <c r="E43" i="1"/>
  <c r="E44" i="1"/>
  <c r="E45" i="1"/>
  <c r="E46" i="1"/>
  <c r="E47" i="1"/>
  <c r="E48" i="1"/>
  <c r="E5" i="1"/>
</calcChain>
</file>

<file path=xl/sharedStrings.xml><?xml version="1.0" encoding="utf-8"?>
<sst xmlns="http://schemas.openxmlformats.org/spreadsheetml/2006/main" count="170" uniqueCount="169">
  <si>
    <t>Утвержденные бюджетные назначения (годовой план) тыс. руб.</t>
  </si>
  <si>
    <t>Темп роста к соответствующему периоду прошлого года, %</t>
  </si>
  <si>
    <t>Общегосударственные вопросы</t>
  </si>
  <si>
    <t>0102</t>
  </si>
  <si>
    <t>0103</t>
  </si>
  <si>
    <t>-функционирование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</si>
  <si>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</si>
  <si>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0105</t>
  </si>
  <si>
    <t>-судебная система</t>
  </si>
  <si>
    <t>0106</t>
  </si>
  <si>
    <t>0107</t>
  </si>
  <si>
    <t>-обеспечение проведения выборов и референдумов</t>
  </si>
  <si>
    <t>0111</t>
  </si>
  <si>
    <t>-резервные фонды</t>
  </si>
  <si>
    <t>-другие общегосударственные вопросы</t>
  </si>
  <si>
    <t>0200</t>
  </si>
  <si>
    <t>0203</t>
  </si>
  <si>
    <t>0204</t>
  </si>
  <si>
    <t>0300</t>
  </si>
  <si>
    <t>0302</t>
  </si>
  <si>
    <t>0310</t>
  </si>
  <si>
    <t>0311</t>
  </si>
  <si>
    <t>0314</t>
  </si>
  <si>
    <t>0400</t>
  </si>
  <si>
    <t>Национальная экономика</t>
  </si>
  <si>
    <t>0401</t>
  </si>
  <si>
    <t>0402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</si>
  <si>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</si>
  <si>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</si>
  <si>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</si>
  <si>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</si>
  <si>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</si>
  <si>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</si>
  <si>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</si>
  <si>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</si>
  <si>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</si>
  <si>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0500</t>
  </si>
  <si>
    <t>0502</t>
  </si>
  <si>
    <t>0503</t>
  </si>
  <si>
    <t>0505</t>
  </si>
  <si>
    <t>0600</t>
  </si>
  <si>
    <t>Охрана окружающей среды</t>
  </si>
  <si>
    <t>0602</t>
  </si>
  <si>
    <t>0605</t>
  </si>
  <si>
    <t>0700</t>
  </si>
  <si>
    <t>Образование</t>
  </si>
  <si>
    <t>0701</t>
  </si>
  <si>
    <t>0702</t>
  </si>
  <si>
    <t>0703</t>
  </si>
  <si>
    <t>0704</t>
  </si>
  <si>
    <t>0705</t>
  </si>
  <si>
    <t>0707</t>
  </si>
  <si>
    <t>0709</t>
  </si>
  <si>
    <t>0800</t>
  </si>
  <si>
    <t>0801</t>
  </si>
  <si>
    <t>0802</t>
  </si>
  <si>
    <t>0804</t>
  </si>
  <si>
    <t>0900</t>
  </si>
  <si>
    <t>Здравоохранение</t>
  </si>
  <si>
    <t>0901</t>
  </si>
  <si>
    <t>0902</t>
  </si>
  <si>
    <t>0904</t>
  </si>
  <si>
    <t>0905</t>
  </si>
  <si>
    <t>0909</t>
  </si>
  <si>
    <t>1000</t>
  </si>
  <si>
    <t>1001</t>
  </si>
  <si>
    <t>1002</t>
  </si>
  <si>
    <t>1003</t>
  </si>
  <si>
    <t>1004</t>
  </si>
  <si>
    <t>1006</t>
  </si>
  <si>
    <t>1100</t>
  </si>
  <si>
    <t>1101</t>
  </si>
  <si>
    <t>1102</t>
  </si>
  <si>
    <t>1103</t>
  </si>
  <si>
    <t>1105</t>
  </si>
  <si>
    <t>1200</t>
  </si>
  <si>
    <t>Средства массовой информации</t>
  </si>
  <si>
    <t>1201</t>
  </si>
  <si>
    <t>1202</t>
  </si>
  <si>
    <t>1204</t>
  </si>
  <si>
    <t>1300</t>
  </si>
  <si>
    <t>Обслуживание государственного и муниципального долга</t>
  </si>
  <si>
    <t>1301</t>
  </si>
  <si>
    <t>1400</t>
  </si>
  <si>
    <t>Межбюджетные трансферты общего характера</t>
  </si>
  <si>
    <t>1401</t>
  </si>
  <si>
    <t>1402</t>
  </si>
  <si>
    <t>ИТОГО РАСХОДОВ</t>
  </si>
  <si>
    <t>0100</t>
  </si>
  <si>
    <t>0113</t>
  </si>
  <si>
    <t>0309</t>
  </si>
  <si>
    <t>0501</t>
  </si>
  <si>
    <t>0603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</si>
  <si>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</si>
  <si>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</si>
  <si>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</si>
  <si>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</si>
  <si>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</si>
  <si>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</si>
  <si>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последствии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</si>
  <si>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</si>
  <si>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</si>
  <si>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обеспечение пожарной безопасности</t>
  </si>
  <si>
    <t>мобилизационная подготовка экономики</t>
  </si>
  <si>
    <t>мобилизационная и вневойсковая подготовка</t>
  </si>
  <si>
    <t>общеэкономические вопросы</t>
  </si>
  <si>
    <t>топливно-энергетический комплекс</t>
  </si>
  <si>
    <t>Воспроизводство минерально-сырьевой базы</t>
  </si>
  <si>
    <t>сельское хозяйство и рыболовство</t>
  </si>
  <si>
    <t>транспорт</t>
  </si>
  <si>
    <t>водное хозяйство</t>
  </si>
  <si>
    <t>лесное хозяйство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</si>
  <si>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</si>
  <si>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</si>
  <si>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</si>
  <si>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</si>
  <si>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</si>
  <si>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 xml:space="preserve">жилищное хозяйство 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</si>
  <si>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</si>
  <si>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</si>
  <si>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</si>
  <si>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</si>
  <si>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</si>
  <si>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</si>
  <si>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</si>
  <si>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</si>
  <si>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</si>
  <si>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</si>
  <si>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</si>
  <si>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</si>
  <si>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</si>
  <si>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</si>
  <si>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</si>
  <si>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</si>
  <si>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</si>
  <si>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</si>
  <si>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</si>
  <si>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</si>
  <si>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</si>
  <si>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</si>
  <si>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0906</t>
  </si>
  <si>
    <t>заготовка, переработка, хранение н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</si>
  <si>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</si>
  <si>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</si>
  <si>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</si>
  <si>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</si>
  <si>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</si>
  <si>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</si>
  <si>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о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</si>
  <si>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</si>
  <si>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</si>
  <si>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</si>
  <si>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</si>
  <si>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</si>
  <si>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</si>
  <si>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</si>
  <si>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другие вопросы о области средств массовой информации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</si>
  <si>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</si>
  <si>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</si>
  <si>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</si>
  <si>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</si>
  <si>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1403</t>
  </si>
  <si>
    <t>Код</t>
  </si>
  <si>
    <t>Наименование разделов, подразделов</t>
  </si>
  <si>
    <r>
      <rPr>
        <sz val="11"/>
        <rFont val="Times New Roman"/>
        <family val="1"/>
        <charset val="204"/>
      </rPr>
      <t>Сведения об исполнении расходов консолидированного бюджета Амурской области</t>
    </r>
  </si>
  <si>
    <t>Фактическое исполнение по состоянию на 01.10.2020, тыс. руб.</t>
  </si>
  <si>
    <r>
      <rPr>
        <b/>
        <i/>
        <sz val="8"/>
        <rFont val="Times New Roman"/>
        <family val="1"/>
        <charset val="204"/>
      </rPr>
      <t>%</t>
    </r>
    <r>
      <rPr>
        <sz val="8"/>
        <rFont val="Times New Roman"/>
        <family val="1"/>
        <charset val="204"/>
      </rPr>
      <t xml:space="preserve"> исполнения утвержденных бюджетных назначении по . состоянию на 01.10.2020, %</t>
    </r>
  </si>
  <si>
    <t>Фактически исполнено по состоянию на 01.10.2019, тыс. pуб.</t>
  </si>
  <si>
    <t>по разделам и подразделам классификации расходов бюджета по состоянию на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</si>
</sst>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7" x14ac:knownFonts="1">
    <font>
      <sz val="10"/>
      <name val="Arial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</font>
    <font>
      <b/>
      <i/>
      <sz val="8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49" fontId="0" fillId="2" borderId="0" xfId="0" applyNumberFormat="1" applyFill="1"/>
    <xf numFmtId="2" fontId="0" fillId="2" borderId="0" xfId="0" applyNumberFormat="1" applyFill="1"/>
    <xf numFmtId="164" fontId="0" fillId="2" borderId="0" xfId="1" applyFont="1" applyFill="1"/>
    <xf numFmtId="165" fontId="0" fillId="0" borderId="0" xfId="0" applyNumberFormat="1"/>
    <xf numFmtId="165" fontId="0" fillId="4" borderId="0" xfId="0" applyNumberFormat="1" applyFill="1"/>
    <xf numFmtId="165" fontId="0" fillId="5" borderId="0" xfId="0" applyNumberFormat="1" applyFill="1"/>
    <xf numFmtId="165" fontId="0" fillId="0" borderId="0" xfId="0" applyNumberFormat="1" applyFill="1"/>
    <xf numFmtId="49" fontId="2" fillId="3" borderId="2" xfId="0" applyNumberFormat="1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1" fontId="1" fillId="3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wrapText="1"/>
    </xf>
    <xf numFmtId="1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wrapText="1"/>
    </xf>
    <xf numFmtId="49" fontId="1" fillId="2" borderId="2" xfId="0" applyNumberFormat="1" applyFont="1" applyFill="1" applyBorder="1" applyAlignment="1"/>
    <xf numFmtId="0" fontId="1" fillId="2" borderId="2" xfId="0" applyFont="1" applyFill="1" applyBorder="1" applyAlignment="1">
      <alignment wrapText="1"/>
    </xf>
    <xf numFmtId="1" fontId="1" fillId="0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0" fillId="6" borderId="0" xfId="0" applyNumberFormat="1" applyFill="1"/>
    <xf numFmtId="49" fontId="5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166" fontId="1" fillId="3" borderId="2" xfId="1" applyNumberFormat="1" applyFont="1" applyFill="1" applyBorder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/>
    </xf>
    <xf numFmtId="166" fontId="1" fillId="3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left" vertical="center" indent="2"/>
    </xf>
    <xf numFmtId="166" fontId="1" fillId="3" borderId="2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zoomScaleNormal="100" workbookViewId="0">
      <selection activeCell="K7" sqref="K7"/>
    </sheetView>
  </sheetViews>
  <sheetFormatPr defaultRowHeight="13.2" x14ac:dyDescent="0.25"/>
  <cols>
    <col min="1" max="1" width="5" style="2"/>
    <col min="2" max="2" width="37" style="1"/>
    <col min="3" max="3" width="17.33203125" style="3" customWidth="1"/>
    <col min="4" max="4" width="12.109375" style="3" customWidth="1"/>
    <col min="5" max="5" width="12.33203125" style="1" customWidth="1"/>
    <col min="6" max="7" width="10.5546875" style="1" customWidth="1"/>
    <col min="8" max="8" width="15.6640625" bestFit="1" customWidth="1"/>
  </cols>
  <sheetData>
    <row r="1" spans="1:8" ht="13.8" x14ac:dyDescent="0.25">
      <c r="A1" s="31" t="s">
        <v>164</v>
      </c>
      <c r="B1" s="31"/>
      <c r="C1" s="31"/>
      <c r="D1" s="31"/>
      <c r="E1" s="31"/>
      <c r="F1" s="31"/>
      <c r="G1" s="31"/>
    </row>
    <row r="2" spans="1:8" ht="13.8" x14ac:dyDescent="0.25">
      <c r="A2" s="32" t="s">
        <v>168</v>
      </c>
      <c r="B2" s="31"/>
      <c r="C2" s="31"/>
      <c r="D2" s="31"/>
      <c r="E2" s="31"/>
      <c r="F2" s="31"/>
      <c r="G2" s="31"/>
    </row>
    <row r="4" spans="1:8" ht="81.75" customHeight="1" x14ac:dyDescent="0.25">
      <c r="A4" s="12" t="s">
        <v>162</v>
      </c>
      <c r="B4" s="27" t="s">
        <v>163</v>
      </c>
      <c r="C4" s="28" t="s">
        <v>0</v>
      </c>
      <c r="D4" s="28" t="s">
        <v>165</v>
      </c>
      <c r="E4" s="29" t="s">
        <v>166</v>
      </c>
      <c r="F4" s="29" t="s">
        <v>167</v>
      </c>
      <c r="G4" s="29" t="s">
        <v>1</v>
      </c>
    </row>
    <row r="5" spans="1:8" x14ac:dyDescent="0.25">
      <c r="A5" s="9" t="s">
        <v>88</v>
      </c>
      <c r="B5" s="10" t="s">
        <v>2</v>
      </c>
      <c r="C5" s="33">
        <f>SUM(C6:C13)</f>
        <v>8927706.4852600005</v>
      </c>
      <c r="D5" s="33">
        <f>SUM(D6:D13)</f>
        <v>4830244.0007300004</v>
      </c>
      <c r="E5" s="11">
        <f>D5/C5*100</f>
        <v>54.103974057670086</v>
      </c>
      <c r="F5" s="36">
        <f>SUM(F6:F13)</f>
        <v>3897944.5407400001</v>
      </c>
      <c r="G5" s="11">
        <f>D5/F5*100</f>
        <v>123.91771997384573</v>
      </c>
      <c r="H5" s="8">
        <f>D5/D85*100</f>
        <v>7.6087789045498875</v>
      </c>
    </row>
    <row r="6" spans="1:8" ht="31.2" x14ac:dyDescent="0.25">
      <c r="A6" s="12" t="s">
        <v>3</v>
      </c>
      <c r="B6" s="13" t="s">
        <v>93</v>
      </c>
      <c r="C6" s="34">
        <v>223260.34844</v>
      </c>
      <c r="D6" s="34">
        <v>162577.06849000001</v>
      </c>
      <c r="E6" s="14">
        <f t="shared" ref="E6:E69" si="0">D6/C6*100</f>
        <v>72.819499577952016</v>
      </c>
      <c r="F6" s="34">
        <v>148867.4509</v>
      </c>
      <c r="G6" s="14">
        <f t="shared" ref="G6:G11" si="1">D6/F6*100</f>
        <v>109.20927812434249</v>
      </c>
    </row>
    <row r="7" spans="1:8" ht="30.6" x14ac:dyDescent="0.25">
      <c r="A7" s="12" t="s">
        <v>4</v>
      </c>
      <c r="B7" s="15" t="s">
        <v>5</v>
      </c>
      <c r="C7" s="34">
        <v>306219.18189000001</v>
      </c>
      <c r="D7" s="34">
        <v>200648.06011000002</v>
      </c>
      <c r="E7" s="14">
        <f t="shared" si="0"/>
        <v>65.524327663469748</v>
      </c>
      <c r="F7" s="34">
        <v>180613.35590999998</v>
      </c>
      <c r="G7" s="14">
        <f t="shared" si="1"/>
        <v>111.09259284788627</v>
      </c>
    </row>
    <row r="8" spans="1:8" ht="41.4" x14ac:dyDescent="0.25">
      <c r="A8" s="12" t="s">
        <v>6</v>
      </c>
      <c r="B8" s="13" t="s">
        <v>94</v>
      </c>
      <c r="C8" s="34">
        <v>1836378.5279999999</v>
      </c>
      <c r="D8" s="34">
        <v>1259543.2268800002</v>
      </c>
      <c r="E8" s="14">
        <f t="shared" si="0"/>
        <v>68.588431397734155</v>
      </c>
      <c r="F8" s="34">
        <v>1163852.5312399999</v>
      </c>
      <c r="G8" s="14">
        <f t="shared" si="1"/>
        <v>108.22189178366514</v>
      </c>
    </row>
    <row r="9" spans="1:8" x14ac:dyDescent="0.25">
      <c r="A9" s="16" t="s">
        <v>7</v>
      </c>
      <c r="B9" s="17" t="s">
        <v>8</v>
      </c>
      <c r="C9" s="35">
        <v>70647.592329999999</v>
      </c>
      <c r="D9" s="35">
        <v>44032.141159999999</v>
      </c>
      <c r="E9" s="14">
        <f t="shared" si="0"/>
        <v>62.326456865398463</v>
      </c>
      <c r="F9" s="34">
        <v>36662.908859999996</v>
      </c>
      <c r="G9" s="14">
        <f t="shared" si="1"/>
        <v>120.09996623055731</v>
      </c>
    </row>
    <row r="10" spans="1:8" ht="31.2" x14ac:dyDescent="0.25">
      <c r="A10" s="12" t="s">
        <v>9</v>
      </c>
      <c r="B10" s="13" t="s">
        <v>95</v>
      </c>
      <c r="C10" s="34">
        <v>592671.49650000001</v>
      </c>
      <c r="D10" s="34">
        <v>413582.27363000001</v>
      </c>
      <c r="E10" s="14">
        <f t="shared" si="0"/>
        <v>69.782717082295193</v>
      </c>
      <c r="F10" s="34">
        <v>373599.51538999996</v>
      </c>
      <c r="G10" s="14">
        <f t="shared" si="1"/>
        <v>110.70203696550894</v>
      </c>
    </row>
    <row r="11" spans="1:8" x14ac:dyDescent="0.25">
      <c r="A11" s="12" t="s">
        <v>10</v>
      </c>
      <c r="B11" s="18" t="s">
        <v>11</v>
      </c>
      <c r="C11" s="34">
        <v>106316.5021</v>
      </c>
      <c r="D11" s="34">
        <v>80762.836949999997</v>
      </c>
      <c r="E11" s="14">
        <f t="shared" si="0"/>
        <v>75.964535471676314</v>
      </c>
      <c r="F11" s="34">
        <v>79302.147209999996</v>
      </c>
      <c r="G11" s="14">
        <f t="shared" si="1"/>
        <v>101.84192962156744</v>
      </c>
    </row>
    <row r="12" spans="1:8" x14ac:dyDescent="0.25">
      <c r="A12" s="16" t="s">
        <v>12</v>
      </c>
      <c r="B12" s="17" t="s">
        <v>13</v>
      </c>
      <c r="C12" s="34">
        <v>464637.61010000005</v>
      </c>
      <c r="D12" s="35">
        <v>0</v>
      </c>
      <c r="E12" s="14">
        <f t="shared" si="0"/>
        <v>0</v>
      </c>
      <c r="F12" s="34">
        <v>0</v>
      </c>
      <c r="G12" s="14">
        <f>IFERROR((D12/F12*100),0)</f>
        <v>0</v>
      </c>
    </row>
    <row r="13" spans="1:8" x14ac:dyDescent="0.25">
      <c r="A13" s="16" t="s">
        <v>89</v>
      </c>
      <c r="B13" s="17" t="s">
        <v>14</v>
      </c>
      <c r="C13" s="35">
        <v>5327575.2259</v>
      </c>
      <c r="D13" s="35">
        <v>2669098.3935100003</v>
      </c>
      <c r="E13" s="14">
        <f t="shared" si="0"/>
        <v>50.099684759666687</v>
      </c>
      <c r="F13" s="34">
        <v>1915046.6312299999</v>
      </c>
      <c r="G13" s="14">
        <f t="shared" ref="G13:G76" si="2">IFERROR((D13/F13*100),0)</f>
        <v>139.37511233320132</v>
      </c>
    </row>
    <row r="14" spans="1:8" x14ac:dyDescent="0.25">
      <c r="A14" s="9" t="s">
        <v>15</v>
      </c>
      <c r="B14" s="19" t="s">
        <v>96</v>
      </c>
      <c r="C14" s="36">
        <f>SUM(C15:C16)</f>
        <v>56790.099119999999</v>
      </c>
      <c r="D14" s="36">
        <f>SUM(D15:D16)</f>
        <v>34753.265480000002</v>
      </c>
      <c r="E14" s="11">
        <f t="shared" si="0"/>
        <v>61.195993700530103</v>
      </c>
      <c r="F14" s="36">
        <f>SUM(F15:F16)</f>
        <v>28029.697020000003</v>
      </c>
      <c r="G14" s="11">
        <f t="shared" si="2"/>
        <v>123.98730337756606</v>
      </c>
      <c r="H14" s="5">
        <f>D14/D85*100</f>
        <v>5.4744628471870622E-2</v>
      </c>
    </row>
    <row r="15" spans="1:8" x14ac:dyDescent="0.25">
      <c r="A15" s="16" t="s">
        <v>16</v>
      </c>
      <c r="B15" s="17" t="s">
        <v>104</v>
      </c>
      <c r="C15" s="35">
        <v>46760.31336</v>
      </c>
      <c r="D15" s="35">
        <v>29599.75532</v>
      </c>
      <c r="E15" s="14">
        <f t="shared" si="0"/>
        <v>63.301020016945408</v>
      </c>
      <c r="F15" s="34">
        <v>26427.504350000003</v>
      </c>
      <c r="G15" s="14">
        <f t="shared" si="2"/>
        <v>112.00359643493918</v>
      </c>
    </row>
    <row r="16" spans="1:8" x14ac:dyDescent="0.25">
      <c r="A16" s="12" t="s">
        <v>17</v>
      </c>
      <c r="B16" s="18" t="s">
        <v>103</v>
      </c>
      <c r="C16" s="34">
        <v>10029.785760000001</v>
      </c>
      <c r="D16" s="34">
        <v>5153.5101599999998</v>
      </c>
      <c r="E16" s="14">
        <f t="shared" si="0"/>
        <v>51.382056240451533</v>
      </c>
      <c r="F16" s="34">
        <v>1602.1926699999999</v>
      </c>
      <c r="G16" s="14">
        <f t="shared" si="2"/>
        <v>321.65358489625351</v>
      </c>
    </row>
    <row r="17" spans="1:8" ht="21" x14ac:dyDescent="0.25">
      <c r="A17" s="20" t="s">
        <v>18</v>
      </c>
      <c r="B17" s="21" t="s">
        <v>97</v>
      </c>
      <c r="C17" s="36">
        <f>SUM(C18:C22)</f>
        <v>1745180.9063399998</v>
      </c>
      <c r="D17" s="36">
        <f>SUM(D18:D22)</f>
        <v>1086854.3972400001</v>
      </c>
      <c r="E17" s="11">
        <f t="shared" si="0"/>
        <v>62.27746322983532</v>
      </c>
      <c r="F17" s="36">
        <f>SUM(F18:F22)</f>
        <v>857882.71483000007</v>
      </c>
      <c r="G17" s="11">
        <f t="shared" si="2"/>
        <v>126.69032473225359</v>
      </c>
      <c r="H17" s="5">
        <f>D17/D85*100</f>
        <v>1.712053223147153</v>
      </c>
    </row>
    <row r="18" spans="1:8" x14ac:dyDescent="0.25">
      <c r="A18" s="12" t="s">
        <v>19</v>
      </c>
      <c r="B18" s="17" t="s">
        <v>98</v>
      </c>
      <c r="C18" s="35">
        <v>0</v>
      </c>
      <c r="D18" s="35">
        <v>0</v>
      </c>
      <c r="E18" s="14">
        <f>IFERROR((D18/C18*100),0)</f>
        <v>0</v>
      </c>
      <c r="F18" s="34">
        <v>0</v>
      </c>
      <c r="G18" s="14">
        <f t="shared" si="2"/>
        <v>0</v>
      </c>
    </row>
    <row r="19" spans="1:8" ht="31.2" x14ac:dyDescent="0.25">
      <c r="A19" s="12" t="s">
        <v>90</v>
      </c>
      <c r="B19" s="13" t="s">
        <v>99</v>
      </c>
      <c r="C19" s="34">
        <v>832969.98647</v>
      </c>
      <c r="D19" s="34">
        <v>438122.36287999997</v>
      </c>
      <c r="E19" s="14">
        <f t="shared" ref="E19:E28" si="3">IFERROR((D19/C19*100),0)</f>
        <v>52.597616960569717</v>
      </c>
      <c r="F19" s="34">
        <v>330667.45406000002</v>
      </c>
      <c r="G19" s="14">
        <f t="shared" si="2"/>
        <v>132.49636681827843</v>
      </c>
    </row>
    <row r="20" spans="1:8" x14ac:dyDescent="0.25">
      <c r="A20" s="16" t="s">
        <v>20</v>
      </c>
      <c r="B20" s="17" t="s">
        <v>102</v>
      </c>
      <c r="C20" s="35">
        <v>899516.84227999998</v>
      </c>
      <c r="D20" s="35">
        <v>645892.94273999997</v>
      </c>
      <c r="E20" s="14">
        <f t="shared" si="3"/>
        <v>71.804430154176885</v>
      </c>
      <c r="F20" s="34">
        <v>523187.10106000002</v>
      </c>
      <c r="G20" s="14">
        <f t="shared" si="2"/>
        <v>123.45352961328607</v>
      </c>
    </row>
    <row r="21" spans="1:8" x14ac:dyDescent="0.25">
      <c r="A21" s="12" t="s">
        <v>21</v>
      </c>
      <c r="B21" s="18" t="s">
        <v>101</v>
      </c>
      <c r="C21" s="35">
        <v>1800</v>
      </c>
      <c r="D21" s="34">
        <v>1225</v>
      </c>
      <c r="E21" s="14">
        <f t="shared" si="3"/>
        <v>68.055555555555557</v>
      </c>
      <c r="F21" s="34">
        <v>2065</v>
      </c>
      <c r="G21" s="14">
        <f t="shared" si="2"/>
        <v>59.322033898305079</v>
      </c>
    </row>
    <row r="22" spans="1:8" ht="20.399999999999999" x14ac:dyDescent="0.25">
      <c r="A22" s="12" t="s">
        <v>22</v>
      </c>
      <c r="B22" s="15" t="s">
        <v>100</v>
      </c>
      <c r="C22" s="34">
        <v>10894.077589999999</v>
      </c>
      <c r="D22" s="34">
        <v>1614.0916200000001</v>
      </c>
      <c r="E22" s="14">
        <f t="shared" si="3"/>
        <v>14.816230255984438</v>
      </c>
      <c r="F22" s="34">
        <v>1963.1597099999999</v>
      </c>
      <c r="G22" s="14">
        <f t="shared" si="2"/>
        <v>82.219068157220903</v>
      </c>
    </row>
    <row r="23" spans="1:8" x14ac:dyDescent="0.25">
      <c r="A23" s="20" t="s">
        <v>23</v>
      </c>
      <c r="B23" s="22" t="s">
        <v>24</v>
      </c>
      <c r="C23" s="36">
        <f>SUM(C24:C34)</f>
        <v>22464127.553050004</v>
      </c>
      <c r="D23" s="36">
        <f>SUM(D24:D34)</f>
        <v>9249476.7749600019</v>
      </c>
      <c r="E23" s="11">
        <f t="shared" si="3"/>
        <v>41.17443133777158</v>
      </c>
      <c r="F23" s="36">
        <f>SUM(F24:F34)</f>
        <v>5737836.08048</v>
      </c>
      <c r="G23" s="11">
        <f t="shared" si="2"/>
        <v>161.20148162521636</v>
      </c>
      <c r="H23" s="6">
        <f>D23/D85*100</f>
        <v>14.570117731692974</v>
      </c>
    </row>
    <row r="24" spans="1:8" x14ac:dyDescent="0.25">
      <c r="A24" s="16" t="s">
        <v>25</v>
      </c>
      <c r="B24" s="17" t="s">
        <v>105</v>
      </c>
      <c r="C24" s="35">
        <v>508918.92976999999</v>
      </c>
      <c r="D24" s="35">
        <v>335953.63397000002</v>
      </c>
      <c r="E24" s="14">
        <f t="shared" si="3"/>
        <v>66.013192734220041</v>
      </c>
      <c r="F24" s="34">
        <v>223165.00743</v>
      </c>
      <c r="G24" s="14">
        <f t="shared" si="2"/>
        <v>150.54046234169499</v>
      </c>
    </row>
    <row r="25" spans="1:8" x14ac:dyDescent="0.25">
      <c r="A25" s="12" t="s">
        <v>26</v>
      </c>
      <c r="B25" s="18" t="s">
        <v>106</v>
      </c>
      <c r="C25" s="34">
        <v>0</v>
      </c>
      <c r="D25" s="34">
        <v>0</v>
      </c>
      <c r="E25" s="14">
        <f t="shared" si="3"/>
        <v>0</v>
      </c>
      <c r="F25" s="34">
        <v>476.82741999999996</v>
      </c>
      <c r="G25" s="14">
        <f t="shared" si="2"/>
        <v>0</v>
      </c>
    </row>
    <row r="26" spans="1:8" s="1" customFormat="1" x14ac:dyDescent="0.25">
      <c r="A26" s="12" t="s">
        <v>27</v>
      </c>
      <c r="B26" s="18" t="s">
        <v>107</v>
      </c>
      <c r="C26" s="37">
        <v>3126.32053</v>
      </c>
      <c r="D26" s="34">
        <v>371</v>
      </c>
      <c r="E26" s="14">
        <f t="shared" si="3"/>
        <v>11.866985372737837</v>
      </c>
      <c r="F26" s="34">
        <v>0</v>
      </c>
      <c r="G26" s="14">
        <f t="shared" si="2"/>
        <v>0</v>
      </c>
    </row>
    <row r="27" spans="1:8" x14ac:dyDescent="0.25">
      <c r="A27" s="12" t="s">
        <v>28</v>
      </c>
      <c r="B27" s="18" t="s">
        <v>108</v>
      </c>
      <c r="C27" s="34">
        <v>2809663.1721100002</v>
      </c>
      <c r="D27" s="34">
        <v>1773287.74248</v>
      </c>
      <c r="E27" s="14">
        <f t="shared" si="3"/>
        <v>63.113890664278337</v>
      </c>
      <c r="F27" s="34">
        <v>908761.96719000011</v>
      </c>
      <c r="G27" s="14">
        <f t="shared" si="2"/>
        <v>195.13225756610569</v>
      </c>
    </row>
    <row r="28" spans="1:8" x14ac:dyDescent="0.25">
      <c r="A28" s="16" t="s">
        <v>29</v>
      </c>
      <c r="B28" s="17" t="s">
        <v>110</v>
      </c>
      <c r="C28" s="35">
        <v>621091.99794000003</v>
      </c>
      <c r="D28" s="35">
        <v>116980.09393999999</v>
      </c>
      <c r="E28" s="14">
        <f t="shared" si="3"/>
        <v>18.834583979183826</v>
      </c>
      <c r="F28" s="34">
        <v>24912.568079999997</v>
      </c>
      <c r="G28" s="14">
        <f t="shared" si="2"/>
        <v>469.56256602831934</v>
      </c>
    </row>
    <row r="29" spans="1:8" x14ac:dyDescent="0.25">
      <c r="A29" s="16" t="s">
        <v>30</v>
      </c>
      <c r="B29" s="17" t="s">
        <v>111</v>
      </c>
      <c r="C29" s="35">
        <v>1086983.6379200001</v>
      </c>
      <c r="D29" s="35">
        <v>800033.06015000003</v>
      </c>
      <c r="E29" s="14">
        <f t="shared" si="0"/>
        <v>73.601205412889655</v>
      </c>
      <c r="F29" s="34">
        <v>771252.6195599999</v>
      </c>
      <c r="G29" s="14">
        <f t="shared" si="2"/>
        <v>103.73164899023868</v>
      </c>
    </row>
    <row r="30" spans="1:8" x14ac:dyDescent="0.25">
      <c r="A30" s="16" t="s">
        <v>31</v>
      </c>
      <c r="B30" s="17" t="s">
        <v>109</v>
      </c>
      <c r="C30" s="35">
        <v>673619.96953</v>
      </c>
      <c r="D30" s="35">
        <v>362870.68304999999</v>
      </c>
      <c r="E30" s="14">
        <f t="shared" si="0"/>
        <v>53.868753817257399</v>
      </c>
      <c r="F30" s="34">
        <v>337368.55086999998</v>
      </c>
      <c r="G30" s="14">
        <f t="shared" si="2"/>
        <v>107.55913143481679</v>
      </c>
    </row>
    <row r="31" spans="1:8" x14ac:dyDescent="0.25">
      <c r="A31" s="16" t="s">
        <v>32</v>
      </c>
      <c r="B31" s="17" t="s">
        <v>112</v>
      </c>
      <c r="C31" s="35">
        <v>15151003.23624</v>
      </c>
      <c r="D31" s="35">
        <v>5173627.8092200002</v>
      </c>
      <c r="E31" s="14">
        <f t="shared" si="0"/>
        <v>34.147097248617122</v>
      </c>
      <c r="F31" s="34">
        <v>2817545.9306799998</v>
      </c>
      <c r="G31" s="14">
        <f t="shared" si="2"/>
        <v>183.6217735755375</v>
      </c>
    </row>
    <row r="32" spans="1:8" x14ac:dyDescent="0.25">
      <c r="A32" s="16" t="s">
        <v>33</v>
      </c>
      <c r="B32" s="17" t="s">
        <v>113</v>
      </c>
      <c r="C32" s="35">
        <v>116037.94326999999</v>
      </c>
      <c r="D32" s="35">
        <v>52401.382539999999</v>
      </c>
      <c r="E32" s="14">
        <f t="shared" si="0"/>
        <v>45.158834311696779</v>
      </c>
      <c r="F32" s="34">
        <v>26244.934020000001</v>
      </c>
      <c r="G32" s="14">
        <f t="shared" si="2"/>
        <v>199.66284731395183</v>
      </c>
    </row>
    <row r="33" spans="1:8" ht="21" x14ac:dyDescent="0.25">
      <c r="A33" s="12" t="s">
        <v>34</v>
      </c>
      <c r="B33" s="13" t="s">
        <v>114</v>
      </c>
      <c r="C33" s="34">
        <v>15834.5</v>
      </c>
      <c r="D33" s="34">
        <v>500</v>
      </c>
      <c r="E33" s="14">
        <f t="shared" si="0"/>
        <v>3.1576620670055893</v>
      </c>
      <c r="F33" s="34">
        <v>300</v>
      </c>
      <c r="G33" s="14">
        <f t="shared" si="2"/>
        <v>166.66666666666669</v>
      </c>
    </row>
    <row r="34" spans="1:8" x14ac:dyDescent="0.25">
      <c r="A34" s="12" t="s">
        <v>35</v>
      </c>
      <c r="B34" s="18" t="s">
        <v>115</v>
      </c>
      <c r="C34" s="34">
        <v>1477847.84574</v>
      </c>
      <c r="D34" s="34">
        <v>633451.36961000005</v>
      </c>
      <c r="E34" s="14">
        <f t="shared" si="0"/>
        <v>42.863097945838476</v>
      </c>
      <c r="F34" s="34">
        <v>627807.67523000005</v>
      </c>
      <c r="G34" s="14">
        <f t="shared" si="2"/>
        <v>100.89895275299597</v>
      </c>
    </row>
    <row r="35" spans="1:8" x14ac:dyDescent="0.25">
      <c r="A35" s="9" t="s">
        <v>36</v>
      </c>
      <c r="B35" s="10" t="s">
        <v>116</v>
      </c>
      <c r="C35" s="38">
        <f>SUM(C36:C39)</f>
        <v>14270490.059429999</v>
      </c>
      <c r="D35" s="38">
        <f>SUM(D36:D39)</f>
        <v>6930012.3785800003</v>
      </c>
      <c r="E35" s="11">
        <f t="shared" si="0"/>
        <v>48.561838799646686</v>
      </c>
      <c r="F35" s="36">
        <f>SUM(F36:F39)</f>
        <v>5321717.9605599996</v>
      </c>
      <c r="G35" s="11">
        <f t="shared" si="2"/>
        <v>130.22133885973096</v>
      </c>
      <c r="H35" s="6">
        <f>D35/D85*100</f>
        <v>10.916411673290234</v>
      </c>
    </row>
    <row r="36" spans="1:8" x14ac:dyDescent="0.25">
      <c r="A36" s="16" t="s">
        <v>91</v>
      </c>
      <c r="B36" s="17" t="s">
        <v>117</v>
      </c>
      <c r="C36" s="35">
        <v>2631616.0915399999</v>
      </c>
      <c r="D36" s="35">
        <v>845421.25536000007</v>
      </c>
      <c r="E36" s="14">
        <f t="shared" si="0"/>
        <v>32.125554258382216</v>
      </c>
      <c r="F36" s="34">
        <v>544895.54235999996</v>
      </c>
      <c r="G36" s="14">
        <f t="shared" si="2"/>
        <v>155.15290356356957</v>
      </c>
    </row>
    <row r="37" spans="1:8" x14ac:dyDescent="0.25">
      <c r="A37" s="16" t="s">
        <v>37</v>
      </c>
      <c r="B37" s="17" t="s">
        <v>118</v>
      </c>
      <c r="C37" s="35">
        <v>9274018.6151900012</v>
      </c>
      <c r="D37" s="35">
        <v>4881426.1249500001</v>
      </c>
      <c r="E37" s="14">
        <f t="shared" si="0"/>
        <v>52.635500611942568</v>
      </c>
      <c r="F37" s="34">
        <v>3736907.39708</v>
      </c>
      <c r="G37" s="14">
        <f t="shared" si="2"/>
        <v>130.62743082058498</v>
      </c>
    </row>
    <row r="38" spans="1:8" x14ac:dyDescent="0.25">
      <c r="A38" s="16" t="s">
        <v>38</v>
      </c>
      <c r="B38" s="17" t="s">
        <v>119</v>
      </c>
      <c r="C38" s="35">
        <v>1821126.86702</v>
      </c>
      <c r="D38" s="35">
        <v>840964.15795000002</v>
      </c>
      <c r="E38" s="14">
        <f t="shared" si="0"/>
        <v>46.178230258395523</v>
      </c>
      <c r="F38" s="34">
        <v>719262.00087999995</v>
      </c>
      <c r="G38" s="14">
        <f t="shared" si="2"/>
        <v>116.92042078145381</v>
      </c>
    </row>
    <row r="39" spans="1:8" ht="21" x14ac:dyDescent="0.25">
      <c r="A39" s="12" t="s">
        <v>39</v>
      </c>
      <c r="B39" s="13" t="s">
        <v>120</v>
      </c>
      <c r="C39" s="34">
        <v>543728.48567999993</v>
      </c>
      <c r="D39" s="34">
        <v>362200.84032000002</v>
      </c>
      <c r="E39" s="14">
        <f t="shared" si="0"/>
        <v>66.614284492934544</v>
      </c>
      <c r="F39" s="34">
        <v>320653.02023999998</v>
      </c>
      <c r="G39" s="14">
        <f t="shared" si="2"/>
        <v>112.95725206296284</v>
      </c>
    </row>
    <row r="40" spans="1:8" x14ac:dyDescent="0.25">
      <c r="A40" s="9" t="s">
        <v>40</v>
      </c>
      <c r="B40" s="10" t="s">
        <v>41</v>
      </c>
      <c r="C40" s="36">
        <f>SUM(C41:C43)</f>
        <v>245727.25244999997</v>
      </c>
      <c r="D40" s="36">
        <f>SUM(D41:D43)</f>
        <v>104716.86765</v>
      </c>
      <c r="E40" s="11">
        <f t="shared" si="0"/>
        <v>42.61508099159964</v>
      </c>
      <c r="F40" s="36">
        <f>SUM(F41:F43)</f>
        <v>65418.316930000001</v>
      </c>
      <c r="G40" s="11">
        <f t="shared" si="2"/>
        <v>160.07270220976625</v>
      </c>
      <c r="H40" s="5">
        <f>D40/D85*100</f>
        <v>0.16495388088167931</v>
      </c>
    </row>
    <row r="41" spans="1:8" x14ac:dyDescent="0.25">
      <c r="A41" s="16" t="s">
        <v>42</v>
      </c>
      <c r="B41" s="17" t="s">
        <v>121</v>
      </c>
      <c r="C41" s="35">
        <v>600</v>
      </c>
      <c r="D41" s="35">
        <v>0</v>
      </c>
      <c r="E41" s="14">
        <f t="shared" si="0"/>
        <v>0</v>
      </c>
      <c r="F41" s="34">
        <v>0</v>
      </c>
      <c r="G41" s="14">
        <f t="shared" si="2"/>
        <v>0</v>
      </c>
    </row>
    <row r="42" spans="1:8" ht="21" x14ac:dyDescent="0.25">
      <c r="A42" s="12" t="s">
        <v>92</v>
      </c>
      <c r="B42" s="13" t="s">
        <v>122</v>
      </c>
      <c r="C42" s="34">
        <v>82926.30704</v>
      </c>
      <c r="D42" s="34">
        <v>55027.522100000002</v>
      </c>
      <c r="E42" s="14">
        <f>D42/C42*100</f>
        <v>66.357135707800367</v>
      </c>
      <c r="F42" s="34">
        <v>44578.29277</v>
      </c>
      <c r="G42" s="14">
        <f t="shared" si="2"/>
        <v>123.44017386200142</v>
      </c>
    </row>
    <row r="43" spans="1:8" x14ac:dyDescent="0.25">
      <c r="A43" s="12" t="s">
        <v>43</v>
      </c>
      <c r="B43" s="18" t="s">
        <v>123</v>
      </c>
      <c r="C43" s="34">
        <v>162200.94540999999</v>
      </c>
      <c r="D43" s="34">
        <v>49689.345549999998</v>
      </c>
      <c r="E43" s="14">
        <f t="shared" si="0"/>
        <v>30.634436454361481</v>
      </c>
      <c r="F43" s="34">
        <v>20840.024160000001</v>
      </c>
      <c r="G43" s="14">
        <f t="shared" si="2"/>
        <v>238.43228380403181</v>
      </c>
    </row>
    <row r="44" spans="1:8" x14ac:dyDescent="0.25">
      <c r="A44" s="9" t="s">
        <v>44</v>
      </c>
      <c r="B44" s="10" t="s">
        <v>45</v>
      </c>
      <c r="C44" s="38">
        <f>SUM(C45:C51)</f>
        <v>22838531.461720001</v>
      </c>
      <c r="D44" s="38">
        <f>SUM(D45:D51)</f>
        <v>15076807.886290001</v>
      </c>
      <c r="E44" s="11">
        <f t="shared" si="0"/>
        <v>66.014786947052443</v>
      </c>
      <c r="F44" s="36">
        <f>SUM(F45:F51)</f>
        <v>13554407.020249998</v>
      </c>
      <c r="G44" s="11">
        <f t="shared" si="2"/>
        <v>111.23177770717352</v>
      </c>
      <c r="H44" s="30">
        <f>D44/$D$85*100</f>
        <v>23.749545111140879</v>
      </c>
    </row>
    <row r="45" spans="1:8" x14ac:dyDescent="0.25">
      <c r="A45" s="16" t="s">
        <v>46</v>
      </c>
      <c r="B45" s="17" t="s">
        <v>124</v>
      </c>
      <c r="C45" s="35">
        <v>5253156.5448000003</v>
      </c>
      <c r="D45" s="35">
        <v>3577328.0085700001</v>
      </c>
      <c r="E45" s="14">
        <f t="shared" si="0"/>
        <v>68.098637039688626</v>
      </c>
      <c r="F45" s="34">
        <v>3142106.7266799998</v>
      </c>
      <c r="G45" s="14">
        <f t="shared" si="2"/>
        <v>113.85125712613402</v>
      </c>
    </row>
    <row r="46" spans="1:8" x14ac:dyDescent="0.25">
      <c r="A46" s="16" t="s">
        <v>47</v>
      </c>
      <c r="B46" s="17" t="s">
        <v>125</v>
      </c>
      <c r="C46" s="34">
        <v>13016409.417090001</v>
      </c>
      <c r="D46" s="34">
        <v>8465005.5349000003</v>
      </c>
      <c r="E46" s="14">
        <f t="shared" si="0"/>
        <v>65.033338024738242</v>
      </c>
      <c r="F46" s="34">
        <v>7420646.9506800007</v>
      </c>
      <c r="G46" s="14">
        <f t="shared" si="2"/>
        <v>114.07368644757179</v>
      </c>
    </row>
    <row r="47" spans="1:8" x14ac:dyDescent="0.25">
      <c r="A47" s="16" t="s">
        <v>48</v>
      </c>
      <c r="B47" s="17" t="s">
        <v>126</v>
      </c>
      <c r="C47" s="35">
        <v>1538559.7351600002</v>
      </c>
      <c r="D47" s="35">
        <v>1022353.51584</v>
      </c>
      <c r="E47" s="14">
        <f t="shared" si="0"/>
        <v>66.448737249300365</v>
      </c>
      <c r="F47" s="34">
        <v>1029012.4587000001</v>
      </c>
      <c r="G47" s="14">
        <f t="shared" si="2"/>
        <v>99.352880249048425</v>
      </c>
    </row>
    <row r="48" spans="1:8" x14ac:dyDescent="0.25">
      <c r="A48" s="16" t="s">
        <v>49</v>
      </c>
      <c r="B48" s="17" t="s">
        <v>127</v>
      </c>
      <c r="C48" s="35">
        <v>1670255.2606199998</v>
      </c>
      <c r="D48" s="35">
        <v>1188502.8078599998</v>
      </c>
      <c r="E48" s="14">
        <f t="shared" si="0"/>
        <v>71.156956417477573</v>
      </c>
      <c r="F48" s="34">
        <v>1060429.34671</v>
      </c>
      <c r="G48" s="14">
        <f t="shared" si="2"/>
        <v>112.07751007149605</v>
      </c>
    </row>
    <row r="49" spans="1:8" ht="21" x14ac:dyDescent="0.25">
      <c r="A49" s="12" t="s">
        <v>50</v>
      </c>
      <c r="B49" s="13" t="s">
        <v>128</v>
      </c>
      <c r="C49" s="34">
        <v>149077.32980000001</v>
      </c>
      <c r="D49" s="35">
        <v>103760.99509</v>
      </c>
      <c r="E49" s="14">
        <f t="shared" si="0"/>
        <v>69.602128793965008</v>
      </c>
      <c r="F49" s="34">
        <v>97303.013049999994</v>
      </c>
      <c r="G49" s="14">
        <f t="shared" si="2"/>
        <v>106.63698053901118</v>
      </c>
    </row>
    <row r="50" spans="1:8" x14ac:dyDescent="0.25">
      <c r="A50" s="16" t="s">
        <v>51</v>
      </c>
      <c r="B50" s="17" t="s">
        <v>129</v>
      </c>
      <c r="C50" s="35">
        <v>223276.46253999998</v>
      </c>
      <c r="D50" s="35">
        <v>66073.752380000005</v>
      </c>
      <c r="E50" s="14">
        <f t="shared" si="0"/>
        <v>29.592797927888565</v>
      </c>
      <c r="F50" s="34">
        <v>235025.86262</v>
      </c>
      <c r="G50" s="14">
        <f t="shared" si="2"/>
        <v>28.113396391115863</v>
      </c>
    </row>
    <row r="51" spans="1:8" x14ac:dyDescent="0.25">
      <c r="A51" s="16" t="s">
        <v>52</v>
      </c>
      <c r="B51" s="17" t="s">
        <v>130</v>
      </c>
      <c r="C51" s="34">
        <v>987796.71171000006</v>
      </c>
      <c r="D51" s="35">
        <v>653783.27165000001</v>
      </c>
      <c r="E51" s="14">
        <f t="shared" si="0"/>
        <v>66.186014176765084</v>
      </c>
      <c r="F51" s="34">
        <v>569882.66180999996</v>
      </c>
      <c r="G51" s="14">
        <f t="shared" si="2"/>
        <v>114.72243594383518</v>
      </c>
    </row>
    <row r="52" spans="1:8" x14ac:dyDescent="0.25">
      <c r="A52" s="9" t="s">
        <v>53</v>
      </c>
      <c r="B52" s="21" t="s">
        <v>131</v>
      </c>
      <c r="C52" s="36">
        <f>SUM(C53:C55)</f>
        <v>3142775.3797200001</v>
      </c>
      <c r="D52" s="36">
        <f>SUM(D53:D55)</f>
        <v>2119441.9037500001</v>
      </c>
      <c r="E52" s="11">
        <f t="shared" si="0"/>
        <v>67.438542296930805</v>
      </c>
      <c r="F52" s="36">
        <f>SUM(F53:F55)</f>
        <v>1979342.4534700001</v>
      </c>
      <c r="G52" s="11">
        <f t="shared" si="2"/>
        <v>107.07808040161977</v>
      </c>
      <c r="H52" s="5">
        <f>D52/$D$85*100</f>
        <v>3.3386232339887711</v>
      </c>
    </row>
    <row r="53" spans="1:8" x14ac:dyDescent="0.25">
      <c r="A53" s="16" t="s">
        <v>54</v>
      </c>
      <c r="B53" s="13" t="s">
        <v>132</v>
      </c>
      <c r="C53" s="34">
        <v>2779502.5194600001</v>
      </c>
      <c r="D53" s="35">
        <v>1869822.7931600001</v>
      </c>
      <c r="E53" s="14">
        <f t="shared" si="0"/>
        <v>67.271850990200505</v>
      </c>
      <c r="F53" s="34">
        <v>1749275.70441</v>
      </c>
      <c r="G53" s="14">
        <f t="shared" si="2"/>
        <v>106.89125724699061</v>
      </c>
    </row>
    <row r="54" spans="1:8" x14ac:dyDescent="0.25">
      <c r="A54" s="16" t="s">
        <v>55</v>
      </c>
      <c r="B54" s="13" t="s">
        <v>133</v>
      </c>
      <c r="C54" s="34">
        <v>5679.1738099999993</v>
      </c>
      <c r="D54" s="35">
        <v>4277.21137</v>
      </c>
      <c r="E54" s="14">
        <f t="shared" si="0"/>
        <v>75.313971945507348</v>
      </c>
      <c r="F54" s="34">
        <v>3834.28757</v>
      </c>
      <c r="G54" s="14">
        <f t="shared" si="2"/>
        <v>111.5516583436646</v>
      </c>
    </row>
    <row r="55" spans="1:8" x14ac:dyDescent="0.25">
      <c r="A55" s="16" t="s">
        <v>56</v>
      </c>
      <c r="B55" s="13" t="s">
        <v>134</v>
      </c>
      <c r="C55" s="34">
        <v>357593.68644999998</v>
      </c>
      <c r="D55" s="35">
        <v>245341.89921999999</v>
      </c>
      <c r="E55" s="14">
        <f t="shared" si="0"/>
        <v>68.609124969633541</v>
      </c>
      <c r="F55" s="34">
        <v>226232.46149000002</v>
      </c>
      <c r="G55" s="14">
        <f t="shared" si="2"/>
        <v>108.44681510519862</v>
      </c>
    </row>
    <row r="56" spans="1:8" x14ac:dyDescent="0.25">
      <c r="A56" s="9" t="s">
        <v>57</v>
      </c>
      <c r="B56" s="23" t="s">
        <v>58</v>
      </c>
      <c r="C56" s="36">
        <f>SUM(C57:C63)</f>
        <v>9598685.3658999987</v>
      </c>
      <c r="D56" s="36">
        <f>SUM(D57:D63)</f>
        <v>6054712.9826400001</v>
      </c>
      <c r="E56" s="11">
        <f t="shared" si="0"/>
        <v>63.078564947547832</v>
      </c>
      <c r="F56" s="36">
        <f>SUM(F57:F63)</f>
        <v>3181488.3655500007</v>
      </c>
      <c r="G56" s="11">
        <f t="shared" si="2"/>
        <v>190.31070640402262</v>
      </c>
      <c r="H56" s="7">
        <f>D56/D85*100</f>
        <v>9.5376077085242699</v>
      </c>
    </row>
    <row r="57" spans="1:8" x14ac:dyDescent="0.25">
      <c r="A57" s="16" t="s">
        <v>59</v>
      </c>
      <c r="B57" s="13" t="s">
        <v>135</v>
      </c>
      <c r="C57" s="34">
        <v>3576616.1556199999</v>
      </c>
      <c r="D57" s="35">
        <v>1980162.0915599999</v>
      </c>
      <c r="E57" s="14">
        <f t="shared" si="0"/>
        <v>55.364120872980351</v>
      </c>
      <c r="F57" s="34">
        <v>1218621.39992</v>
      </c>
      <c r="G57" s="14">
        <f t="shared" si="2"/>
        <v>162.49198411335902</v>
      </c>
      <c r="H57" s="1"/>
    </row>
    <row r="58" spans="1:8" x14ac:dyDescent="0.25">
      <c r="A58" s="16" t="s">
        <v>60</v>
      </c>
      <c r="B58" s="13" t="s">
        <v>136</v>
      </c>
      <c r="C58" s="34">
        <v>2511550.2418200001</v>
      </c>
      <c r="D58" s="35">
        <v>1369494.2988499999</v>
      </c>
      <c r="E58" s="14">
        <f t="shared" si="0"/>
        <v>54.527848021769728</v>
      </c>
      <c r="F58" s="34">
        <v>933632.85904000001</v>
      </c>
      <c r="G58" s="14">
        <f t="shared" si="2"/>
        <v>146.68445798471262</v>
      </c>
      <c r="H58" s="1"/>
    </row>
    <row r="59" spans="1:8" x14ac:dyDescent="0.25">
      <c r="A59" s="16" t="s">
        <v>59</v>
      </c>
      <c r="B59" s="13" t="s">
        <v>137</v>
      </c>
      <c r="C59" s="34">
        <v>18186.621879999999</v>
      </c>
      <c r="D59" s="35">
        <v>11751.64228</v>
      </c>
      <c r="E59" s="14">
        <f t="shared" si="0"/>
        <v>64.616960519333134</v>
      </c>
      <c r="F59" s="34">
        <v>11878.836650000001</v>
      </c>
      <c r="G59" s="14">
        <f t="shared" si="2"/>
        <v>98.929235465158101</v>
      </c>
      <c r="H59" s="1"/>
    </row>
    <row r="60" spans="1:8" x14ac:dyDescent="0.25">
      <c r="A60" s="16" t="s">
        <v>61</v>
      </c>
      <c r="B60" s="13" t="s">
        <v>138</v>
      </c>
      <c r="C60" s="34">
        <v>350672.77788999997</v>
      </c>
      <c r="D60" s="35">
        <v>266930.29238999996</v>
      </c>
      <c r="E60" s="14">
        <f t="shared" si="0"/>
        <v>76.119479246755617</v>
      </c>
      <c r="F60" s="34">
        <v>234810.20477000001</v>
      </c>
      <c r="G60" s="14">
        <f t="shared" si="2"/>
        <v>113.67917022663561</v>
      </c>
      <c r="H60" s="1"/>
    </row>
    <row r="61" spans="1:8" x14ac:dyDescent="0.25">
      <c r="A61" s="16" t="s">
        <v>62</v>
      </c>
      <c r="B61" s="13" t="s">
        <v>139</v>
      </c>
      <c r="C61" s="34">
        <v>161154.25021999999</v>
      </c>
      <c r="D61" s="35">
        <v>113230.56484000001</v>
      </c>
      <c r="E61" s="14">
        <f t="shared" si="0"/>
        <v>70.262226832629679</v>
      </c>
      <c r="F61" s="34">
        <v>113618.07139</v>
      </c>
      <c r="G61" s="14">
        <f t="shared" si="2"/>
        <v>99.658939334861742</v>
      </c>
      <c r="H61" s="1"/>
    </row>
    <row r="62" spans="1:8" ht="21" x14ac:dyDescent="0.25">
      <c r="A62" s="16" t="s">
        <v>140</v>
      </c>
      <c r="B62" s="13" t="s">
        <v>141</v>
      </c>
      <c r="C62" s="34">
        <v>129786.5582</v>
      </c>
      <c r="D62" s="35">
        <v>101797.45415000001</v>
      </c>
      <c r="E62" s="14">
        <f t="shared" si="0"/>
        <v>78.434512450149867</v>
      </c>
      <c r="F62" s="34">
        <v>81514.835999999996</v>
      </c>
      <c r="G62" s="14">
        <f t="shared" si="2"/>
        <v>124.88211857532292</v>
      </c>
      <c r="H62" s="1"/>
    </row>
    <row r="63" spans="1:8" x14ac:dyDescent="0.25">
      <c r="A63" s="16" t="s">
        <v>63</v>
      </c>
      <c r="B63" s="13" t="s">
        <v>142</v>
      </c>
      <c r="C63" s="34">
        <v>2850718.76027</v>
      </c>
      <c r="D63" s="35">
        <v>2211346.63857</v>
      </c>
      <c r="E63" s="14">
        <f t="shared" si="0"/>
        <v>77.571546845980592</v>
      </c>
      <c r="F63" s="34">
        <v>587412.15778000001</v>
      </c>
      <c r="G63" s="14">
        <f t="shared" si="2"/>
        <v>376.45571500040393</v>
      </c>
      <c r="H63" s="1"/>
    </row>
    <row r="64" spans="1:8" x14ac:dyDescent="0.25">
      <c r="A64" s="9" t="s">
        <v>64</v>
      </c>
      <c r="B64" s="23" t="s">
        <v>143</v>
      </c>
      <c r="C64" s="36">
        <f>SUM(C65:C69)</f>
        <v>23292801.089030001</v>
      </c>
      <c r="D64" s="36">
        <f>SUM(D65:D69)</f>
        <v>16806386.754609998</v>
      </c>
      <c r="E64" s="11">
        <f t="shared" si="0"/>
        <v>72.152707999233073</v>
      </c>
      <c r="F64" s="36">
        <f>SUM(F65:F69)</f>
        <v>12853341.523319999</v>
      </c>
      <c r="G64" s="11">
        <f t="shared" si="2"/>
        <v>130.75500035627257</v>
      </c>
      <c r="H64" s="30">
        <f>D64/D85*100</f>
        <v>26.474041680059461</v>
      </c>
    </row>
    <row r="65" spans="1:8" x14ac:dyDescent="0.25">
      <c r="A65" s="16" t="s">
        <v>65</v>
      </c>
      <c r="B65" s="13" t="s">
        <v>144</v>
      </c>
      <c r="C65" s="34">
        <v>1124640.03688</v>
      </c>
      <c r="D65" s="35">
        <v>858954.83800999995</v>
      </c>
      <c r="E65" s="14">
        <f t="shared" si="0"/>
        <v>76.375978965939225</v>
      </c>
      <c r="F65" s="34">
        <v>167124.10475999999</v>
      </c>
      <c r="G65" s="26">
        <f>IFERROR((D65/F65*100),0)</f>
        <v>513.96226728843772</v>
      </c>
    </row>
    <row r="66" spans="1:8" x14ac:dyDescent="0.25">
      <c r="A66" s="16" t="s">
        <v>66</v>
      </c>
      <c r="B66" s="13" t="s">
        <v>145</v>
      </c>
      <c r="C66" s="34">
        <v>3368035.59302</v>
      </c>
      <c r="D66" s="35">
        <v>2391652.4268700001</v>
      </c>
      <c r="E66" s="14">
        <f t="shared" si="0"/>
        <v>71.01030736808481</v>
      </c>
      <c r="F66" s="34">
        <v>1734868.6489600001</v>
      </c>
      <c r="G66" s="14">
        <f t="shared" si="2"/>
        <v>137.85783888040871</v>
      </c>
    </row>
    <row r="67" spans="1:8" x14ac:dyDescent="0.25">
      <c r="A67" s="16" t="s">
        <v>67</v>
      </c>
      <c r="B67" s="13" t="s">
        <v>146</v>
      </c>
      <c r="C67" s="34">
        <v>11771030.282509999</v>
      </c>
      <c r="D67" s="35">
        <v>9202007.0987999998</v>
      </c>
      <c r="E67" s="14">
        <f t="shared" si="0"/>
        <v>78.175035472237411</v>
      </c>
      <c r="F67" s="34">
        <v>8252654.39604</v>
      </c>
      <c r="G67" s="14">
        <f t="shared" si="2"/>
        <v>111.50360426113981</v>
      </c>
    </row>
    <row r="68" spans="1:8" x14ac:dyDescent="0.25">
      <c r="A68" s="16" t="s">
        <v>68</v>
      </c>
      <c r="B68" s="13" t="s">
        <v>147</v>
      </c>
      <c r="C68" s="34">
        <v>6900147.2604799997</v>
      </c>
      <c r="D68" s="35">
        <v>4269075.7013900001</v>
      </c>
      <c r="E68" s="14">
        <f t="shared" si="0"/>
        <v>61.869341917393037</v>
      </c>
      <c r="F68" s="34">
        <v>2613469.34827</v>
      </c>
      <c r="G68" s="14">
        <f t="shared" si="2"/>
        <v>163.34898682534532</v>
      </c>
    </row>
    <row r="69" spans="1:8" x14ac:dyDescent="0.25">
      <c r="A69" s="16" t="s">
        <v>69</v>
      </c>
      <c r="B69" s="13" t="s">
        <v>148</v>
      </c>
      <c r="C69" s="34">
        <v>128947.91614</v>
      </c>
      <c r="D69" s="35">
        <v>84696.689540000007</v>
      </c>
      <c r="E69" s="14">
        <f t="shared" si="0"/>
        <v>65.682867994581613</v>
      </c>
      <c r="F69" s="34">
        <v>85225.025290000005</v>
      </c>
      <c r="G69" s="14">
        <f t="shared" si="2"/>
        <v>99.380069705814449</v>
      </c>
    </row>
    <row r="70" spans="1:8" x14ac:dyDescent="0.25">
      <c r="A70" s="9" t="s">
        <v>70</v>
      </c>
      <c r="B70" s="23" t="s">
        <v>149</v>
      </c>
      <c r="C70" s="36">
        <f>SUM(C71:C74)</f>
        <v>1258820.0525900002</v>
      </c>
      <c r="D70" s="36">
        <f>SUM(D71:D74)</f>
        <v>641028.07063999993</v>
      </c>
      <c r="E70" s="11">
        <f t="shared" ref="E70:E81" si="4">D70/C70*100</f>
        <v>50.922931305478954</v>
      </c>
      <c r="F70" s="36">
        <f>SUM(F71:F74)</f>
        <v>633322.96143999998</v>
      </c>
      <c r="G70" s="11">
        <f t="shared" si="2"/>
        <v>101.21661611359876</v>
      </c>
      <c r="H70" s="5">
        <f>D70/$D$85*100</f>
        <v>1.0097711130892795</v>
      </c>
    </row>
    <row r="71" spans="1:8" x14ac:dyDescent="0.25">
      <c r="A71" s="16" t="s">
        <v>71</v>
      </c>
      <c r="B71" s="13" t="s">
        <v>150</v>
      </c>
      <c r="C71" s="34">
        <v>451745.42016000004</v>
      </c>
      <c r="D71" s="35">
        <v>309759.13837</v>
      </c>
      <c r="E71" s="14">
        <f t="shared" si="4"/>
        <v>68.569403151954248</v>
      </c>
      <c r="F71" s="34">
        <v>269625.95489999995</v>
      </c>
      <c r="G71" s="14">
        <f t="shared" si="2"/>
        <v>114.8847626649611</v>
      </c>
    </row>
    <row r="72" spans="1:8" x14ac:dyDescent="0.25">
      <c r="A72" s="16" t="s">
        <v>72</v>
      </c>
      <c r="B72" s="13" t="s">
        <v>151</v>
      </c>
      <c r="C72" s="34">
        <v>629428.11413</v>
      </c>
      <c r="D72" s="35">
        <v>217329.83687999999</v>
      </c>
      <c r="E72" s="14">
        <f t="shared" si="4"/>
        <v>34.528142610915118</v>
      </c>
      <c r="F72" s="34">
        <v>248260.12055000002</v>
      </c>
      <c r="G72" s="14">
        <f t="shared" si="2"/>
        <v>87.541179146503069</v>
      </c>
    </row>
    <row r="73" spans="1:8" x14ac:dyDescent="0.25">
      <c r="A73" s="16" t="s">
        <v>73</v>
      </c>
      <c r="B73" s="13" t="s">
        <v>152</v>
      </c>
      <c r="C73" s="34">
        <v>109644.74065000001</v>
      </c>
      <c r="D73" s="35">
        <v>73697.583379999996</v>
      </c>
      <c r="E73" s="14">
        <f t="shared" si="4"/>
        <v>67.214882303613706</v>
      </c>
      <c r="F73" s="34">
        <v>66487.498999999996</v>
      </c>
      <c r="G73" s="14">
        <f t="shared" si="2"/>
        <v>110.84427071019772</v>
      </c>
    </row>
    <row r="74" spans="1:8" ht="21" x14ac:dyDescent="0.25">
      <c r="A74" s="16" t="s">
        <v>74</v>
      </c>
      <c r="B74" s="13" t="s">
        <v>153</v>
      </c>
      <c r="C74" s="34">
        <v>68001.777650000004</v>
      </c>
      <c r="D74" s="35">
        <v>40241.512009999999</v>
      </c>
      <c r="E74" s="14">
        <f t="shared" si="4"/>
        <v>59.177147128594207</v>
      </c>
      <c r="F74" s="34">
        <v>48949.386989999999</v>
      </c>
      <c r="G74" s="14">
        <f t="shared" si="2"/>
        <v>82.21045141631916</v>
      </c>
    </row>
    <row r="75" spans="1:8" x14ac:dyDescent="0.25">
      <c r="A75" s="9" t="s">
        <v>75</v>
      </c>
      <c r="B75" s="23" t="s">
        <v>76</v>
      </c>
      <c r="C75" s="36">
        <f>SUM(C76:C78)</f>
        <v>108156.54267000001</v>
      </c>
      <c r="D75" s="36">
        <f>SUM(D76:D78)</f>
        <v>77310.007270000002</v>
      </c>
      <c r="E75" s="11">
        <f>D75/C75*100</f>
        <v>71.479732396664261</v>
      </c>
      <c r="F75" s="36">
        <f>SUM(F76:F78)</f>
        <v>70712.426659999997</v>
      </c>
      <c r="G75" s="11">
        <f t="shared" si="2"/>
        <v>109.33015726036746</v>
      </c>
      <c r="H75" s="5">
        <f>D75/$D$85*100</f>
        <v>0.12178158129023582</v>
      </c>
    </row>
    <row r="76" spans="1:8" x14ac:dyDescent="0.25">
      <c r="A76" s="24" t="s">
        <v>77</v>
      </c>
      <c r="B76" s="25" t="s">
        <v>154</v>
      </c>
      <c r="C76" s="34">
        <v>94569.846390000006</v>
      </c>
      <c r="D76" s="35">
        <v>66947.878270000001</v>
      </c>
      <c r="E76" s="14">
        <f t="shared" si="4"/>
        <v>70.791992189467265</v>
      </c>
      <c r="F76" s="34">
        <v>58637.569609999999</v>
      </c>
      <c r="G76" s="14">
        <f t="shared" si="2"/>
        <v>114.17232793799622</v>
      </c>
    </row>
    <row r="77" spans="1:8" x14ac:dyDescent="0.25">
      <c r="A77" s="24" t="s">
        <v>78</v>
      </c>
      <c r="B77" s="25" t="s">
        <v>155</v>
      </c>
      <c r="C77" s="34">
        <v>9885.7999999999993</v>
      </c>
      <c r="D77" s="35">
        <v>7821.13</v>
      </c>
      <c r="E77" s="14">
        <f t="shared" si="4"/>
        <v>79.114790912217529</v>
      </c>
      <c r="F77" s="34">
        <v>9468.773720000001</v>
      </c>
      <c r="G77" s="14">
        <f t="shared" ref="G77:G85" si="5">IFERROR((D77/F77*100),0)</f>
        <v>82.599185821498324</v>
      </c>
    </row>
    <row r="78" spans="1:8" ht="21" x14ac:dyDescent="0.25">
      <c r="A78" s="24" t="s">
        <v>79</v>
      </c>
      <c r="B78" s="25" t="s">
        <v>156</v>
      </c>
      <c r="C78" s="34">
        <v>3700.8962799999999</v>
      </c>
      <c r="D78" s="35">
        <v>2540.9989999999998</v>
      </c>
      <c r="E78" s="14">
        <f t="shared" si="4"/>
        <v>68.659016836862008</v>
      </c>
      <c r="F78" s="34">
        <v>2606.0833299999999</v>
      </c>
      <c r="G78" s="14">
        <f t="shared" si="5"/>
        <v>97.502599811342179</v>
      </c>
    </row>
    <row r="79" spans="1:8" ht="21" x14ac:dyDescent="0.25">
      <c r="A79" s="9" t="s">
        <v>80</v>
      </c>
      <c r="B79" s="23" t="s">
        <v>81</v>
      </c>
      <c r="C79" s="36">
        <f>C80</f>
        <v>869120.44397000002</v>
      </c>
      <c r="D79" s="36">
        <f>D80</f>
        <v>470766.96769999998</v>
      </c>
      <c r="E79" s="11">
        <f t="shared" si="4"/>
        <v>54.165906574422927</v>
      </c>
      <c r="F79" s="36">
        <f>F80</f>
        <v>567981.42645000003</v>
      </c>
      <c r="G79" s="11">
        <f t="shared" si="5"/>
        <v>82.884218704542818</v>
      </c>
      <c r="H79" s="5">
        <f>D79/$D$85*100</f>
        <v>0.74156952987330083</v>
      </c>
    </row>
    <row r="80" spans="1:8" ht="21" x14ac:dyDescent="0.25">
      <c r="A80" s="16" t="s">
        <v>82</v>
      </c>
      <c r="B80" s="13" t="s">
        <v>157</v>
      </c>
      <c r="C80" s="34">
        <v>869120.44397000002</v>
      </c>
      <c r="D80" s="35">
        <v>470766.96769999998</v>
      </c>
      <c r="E80" s="14">
        <f t="shared" si="4"/>
        <v>54.165906574422927</v>
      </c>
      <c r="F80" s="34">
        <v>567981.42645000003</v>
      </c>
      <c r="G80" s="14">
        <f t="shared" si="5"/>
        <v>82.884218704542818</v>
      </c>
    </row>
    <row r="81" spans="1:8" x14ac:dyDescent="0.25">
      <c r="A81" s="9" t="s">
        <v>83</v>
      </c>
      <c r="B81" s="23" t="s">
        <v>84</v>
      </c>
      <c r="C81" s="36">
        <f>SUM(C82:C84)</f>
        <v>387629.00728999998</v>
      </c>
      <c r="D81" s="36">
        <f>SUM(D82:D84)</f>
        <v>0</v>
      </c>
      <c r="E81" s="11">
        <f t="shared" si="4"/>
        <v>0</v>
      </c>
      <c r="F81" s="36">
        <f>SUM(F82:F84)</f>
        <v>1000</v>
      </c>
      <c r="G81" s="11">
        <f t="shared" si="5"/>
        <v>0</v>
      </c>
      <c r="H81">
        <f>D81/$D$85*100</f>
        <v>0</v>
      </c>
    </row>
    <row r="82" spans="1:8" ht="31.2" x14ac:dyDescent="0.25">
      <c r="A82" s="16" t="s">
        <v>85</v>
      </c>
      <c r="B82" s="13" t="s">
        <v>158</v>
      </c>
      <c r="C82" s="34">
        <v>0</v>
      </c>
      <c r="D82" s="35">
        <v>0</v>
      </c>
      <c r="E82" s="14">
        <f>IFERROR((D82/C82*100),0)</f>
        <v>0</v>
      </c>
      <c r="F82" s="34">
        <v>0</v>
      </c>
      <c r="G82" s="14">
        <f t="shared" si="5"/>
        <v>0</v>
      </c>
    </row>
    <row r="83" spans="1:8" x14ac:dyDescent="0.25">
      <c r="A83" s="16" t="s">
        <v>86</v>
      </c>
      <c r="B83" s="13" t="s">
        <v>159</v>
      </c>
      <c r="C83" s="34">
        <v>384573.8</v>
      </c>
      <c r="D83" s="35">
        <v>0</v>
      </c>
      <c r="E83" s="14">
        <f t="shared" ref="E83:E85" si="6">IFERROR((D83/C83*100),0)</f>
        <v>0</v>
      </c>
      <c r="F83" s="34">
        <v>0</v>
      </c>
      <c r="G83" s="14">
        <f t="shared" si="5"/>
        <v>0</v>
      </c>
    </row>
    <row r="84" spans="1:8" x14ac:dyDescent="0.25">
      <c r="A84" s="16" t="s">
        <v>161</v>
      </c>
      <c r="B84" s="13" t="s">
        <v>160</v>
      </c>
      <c r="C84" s="34">
        <v>3055.2072899999998</v>
      </c>
      <c r="D84" s="35">
        <v>0</v>
      </c>
      <c r="E84" s="14">
        <f t="shared" si="6"/>
        <v>0</v>
      </c>
      <c r="F84" s="34">
        <v>1000</v>
      </c>
      <c r="G84" s="14">
        <f t="shared" si="5"/>
        <v>0</v>
      </c>
    </row>
    <row r="85" spans="1:8" x14ac:dyDescent="0.25">
      <c r="A85" s="16"/>
      <c r="B85" s="13" t="s">
        <v>87</v>
      </c>
      <c r="C85" s="34">
        <f>C81+C79+C75+C70+C64+C56+C52+C44+C40+C35+C23+C17+C14+C5</f>
        <v>109206541.69854</v>
      </c>
      <c r="D85" s="35">
        <f>D81+D79+D75+D70+D64+D56+D52+D44+D40+D35+D23+D17+D14+D5</f>
        <v>63482512.257540002</v>
      </c>
      <c r="E85" s="14">
        <f t="shared" si="6"/>
        <v>58.130686376628219</v>
      </c>
      <c r="F85" s="34">
        <f>F81+F79+F75+F70+F64+F56+F52+F44+F40+F35+F23+F17+F14+F5</f>
        <v>48750425.4877</v>
      </c>
      <c r="G85" s="14">
        <f t="shared" si="5"/>
        <v>130.21940141539275</v>
      </c>
    </row>
    <row r="86" spans="1:8" x14ac:dyDescent="0.25">
      <c r="C86" s="4"/>
      <c r="D86" s="4"/>
      <c r="E86" s="4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Scanned Document</dc:title>
  <dc:creator>Бабицкая А.В.</dc:creator>
  <cp:lastModifiedBy>Шрамко</cp:lastModifiedBy>
  <cp:lastPrinted>2020-10-19T05:02:30Z</cp:lastPrinted>
  <dcterms:created xsi:type="dcterms:W3CDTF">2020-07-30T08:54:44Z</dcterms:created>
  <dcterms:modified xsi:type="dcterms:W3CDTF">2020-10-19T05:02:32Z</dcterms:modified>
</cp:coreProperties>
</file>